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<sst xmlns="http://schemas.openxmlformats.org/spreadsheetml/2006/main" count="129" uniqueCount="88">
  <si>
    <t xml:space="preserve">بودجه فروش </t>
  </si>
  <si>
    <t xml:space="preserve">شرح </t>
  </si>
  <si>
    <t>تعداد فروش مورد انتظار</t>
  </si>
  <si>
    <t>قيمت فروش</t>
  </si>
  <si>
    <t>مبلغ فروش كل هر محصول</t>
  </si>
  <si>
    <t xml:space="preserve">بتا </t>
  </si>
  <si>
    <t>بودجه مقداري توليد</t>
  </si>
  <si>
    <t>شرح</t>
  </si>
  <si>
    <t>فروش بودجه شده</t>
  </si>
  <si>
    <t>موجودي پايان</t>
  </si>
  <si>
    <t>واحدهاي مورد نياز</t>
  </si>
  <si>
    <t xml:space="preserve">موجودي اول </t>
  </si>
  <si>
    <t>محصول آلفا</t>
  </si>
  <si>
    <t>محصول بتا</t>
  </si>
  <si>
    <t>بودجه هزينه توليد</t>
  </si>
  <si>
    <t>بودجه مصرف مواد</t>
  </si>
  <si>
    <t>تعداد توليد بودجه شده</t>
  </si>
  <si>
    <t xml:space="preserve">توليد بوجه شده </t>
  </si>
  <si>
    <t>ماده A</t>
  </si>
  <si>
    <r>
      <t xml:space="preserve">ماده </t>
    </r>
    <r>
      <rPr>
        <b/>
        <sz val="12"/>
        <rFont val="Zar"/>
        <family val="0"/>
      </rPr>
      <t>B</t>
    </r>
    <r>
      <rPr>
        <sz val="12"/>
        <rFont val="Zar"/>
        <family val="0"/>
      </rPr>
      <t xml:space="preserve"> </t>
    </r>
  </si>
  <si>
    <r>
      <t xml:space="preserve">ماده </t>
    </r>
    <r>
      <rPr>
        <b/>
        <sz val="12"/>
        <rFont val="Zar"/>
        <family val="0"/>
      </rPr>
      <t>A</t>
    </r>
  </si>
  <si>
    <t>ماده C</t>
  </si>
  <si>
    <t>آلفا</t>
  </si>
  <si>
    <t>بتا</t>
  </si>
  <si>
    <t>مقدار مورد نياز يك واحد</t>
  </si>
  <si>
    <t>مقدار كل نياز</t>
  </si>
  <si>
    <t>بهاي خريد</t>
  </si>
  <si>
    <t>مقدار مورد نياز</t>
  </si>
  <si>
    <t>هزينه مواد مورد نياز</t>
  </si>
  <si>
    <t>جمع مواد مصرفي</t>
  </si>
  <si>
    <t>مقدار</t>
  </si>
  <si>
    <t xml:space="preserve">مبلغ </t>
  </si>
  <si>
    <t>A</t>
  </si>
  <si>
    <t>B</t>
  </si>
  <si>
    <t>C</t>
  </si>
  <si>
    <t>بودجه خريد مواد مستقيم</t>
  </si>
  <si>
    <t>مقدار مصرف بودجه‌اي</t>
  </si>
  <si>
    <t>جمع</t>
  </si>
  <si>
    <t>ماده B</t>
  </si>
  <si>
    <t>موجودي در پايان</t>
  </si>
  <si>
    <t>جمع مقدار مورد نياز</t>
  </si>
  <si>
    <t>موجودي در اول</t>
  </si>
  <si>
    <t>مقدار خريد</t>
  </si>
  <si>
    <t>بهاي خريد هر واحد</t>
  </si>
  <si>
    <t>مبلغ خريد</t>
  </si>
  <si>
    <t>بودجه دستمزد مستقيم</t>
  </si>
  <si>
    <t>ساعت كار بودجه شده</t>
  </si>
  <si>
    <t>نرخ  هر ساعت</t>
  </si>
  <si>
    <t>هزينه دستمزد</t>
  </si>
  <si>
    <t>ساعت براي يك واحد</t>
  </si>
  <si>
    <t>بودجه سربار ساخت</t>
  </si>
  <si>
    <t>نرخ سربار هر ساعت</t>
  </si>
  <si>
    <t>هزينه سربار بودجه شده</t>
  </si>
  <si>
    <t xml:space="preserve"> موجودي پايان دوره </t>
  </si>
  <si>
    <t>بهاي تمام شده هر واحد آلفا</t>
  </si>
  <si>
    <t>مقدار/ ساعت</t>
  </si>
  <si>
    <t>نرخ</t>
  </si>
  <si>
    <t>مبلغ</t>
  </si>
  <si>
    <t xml:space="preserve">دستمزد مستقيم </t>
  </si>
  <si>
    <t>سرباز ساخت</t>
  </si>
  <si>
    <t>بهاي تمام شده هر واحد بتا</t>
  </si>
  <si>
    <t>بهاي هر واحد</t>
  </si>
  <si>
    <t xml:space="preserve">مبلغ كل </t>
  </si>
  <si>
    <t>موجودي آخر</t>
  </si>
  <si>
    <t xml:space="preserve">بودجه CGS  </t>
  </si>
  <si>
    <t>مواد مصرفي بودجه شده</t>
  </si>
  <si>
    <t>دستمزد مستقيم بودجه شده</t>
  </si>
  <si>
    <t>سربار ساخت يودجه شده</t>
  </si>
  <si>
    <t>بهاي تمام شده كالاي ساخته شده</t>
  </si>
  <si>
    <t>موجودي اول دوره</t>
  </si>
  <si>
    <t xml:space="preserve">بهاي تمام شده كالاي آماده فروش </t>
  </si>
  <si>
    <t xml:space="preserve"> CGSبودجه </t>
  </si>
  <si>
    <t xml:space="preserve">جمع </t>
  </si>
  <si>
    <t>متغير</t>
  </si>
  <si>
    <t xml:space="preserve">هزينه فروش </t>
  </si>
  <si>
    <t xml:space="preserve">هزينه اداري </t>
  </si>
  <si>
    <t>ثابت</t>
  </si>
  <si>
    <t>صورت سود زويان بودجه شده</t>
  </si>
  <si>
    <t xml:space="preserve"> بودجه شدهCGS  </t>
  </si>
  <si>
    <t xml:space="preserve">سود ناخالص </t>
  </si>
  <si>
    <t xml:space="preserve">هزينه‌هاي عملياتي </t>
  </si>
  <si>
    <t>سود قبل از كسر ماليات</t>
  </si>
  <si>
    <t>ماليات</t>
  </si>
  <si>
    <t>سود خالص</t>
  </si>
  <si>
    <t>بودجه ريالي مصرف مواد</t>
  </si>
  <si>
    <t xml:space="preserve">بودجه ساخته شده اول </t>
  </si>
  <si>
    <t xml:space="preserve">بودجه اداري و فروش </t>
  </si>
  <si>
    <t>بودجه ساخته شده پايان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</si>
</sst>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20">
    <font>
      <sz val="10"/>
      <name val="Arial"/>
      <family val="0"/>
    </font>
    <font>
      <sz val="12"/>
      <name val="Arial"/>
      <family val="0"/>
    </font>
    <font>
      <sz val="12"/>
      <name val="Zar"/>
      <family val="0"/>
    </font>
    <font>
      <b/>
      <sz val="14"/>
      <name val="Zar"/>
      <family val="0"/>
    </font>
    <font>
      <b/>
      <sz val="12"/>
      <name val="Zar"/>
      <family val="0"/>
    </font>
    <font>
      <b/>
      <sz val="13"/>
      <name val="Zar"/>
      <family val="0"/>
    </font>
    <font>
      <b/>
      <u val="single"/>
      <sz val="13"/>
      <name val="Zar"/>
      <family val="0"/>
    </font>
    <font>
      <b/>
      <sz val="11"/>
      <name val="Zar"/>
      <family val="0"/>
    </font>
    <font>
      <u val="single"/>
      <sz val="12"/>
      <name val="Zar"/>
      <family val="0"/>
    </font>
    <font>
      <u val="single"/>
      <sz val="12"/>
      <name val="Arial"/>
      <family val="0"/>
    </font>
    <font>
      <sz val="8"/>
      <name val="Arial"/>
      <family val="0"/>
    </font>
    <font>
      <b/>
      <u val="single"/>
      <sz val="12"/>
      <name val="Zar"/>
      <family val="0"/>
    </font>
    <font>
      <b/>
      <u val="single"/>
      <sz val="14"/>
      <name val="Zar"/>
      <family val="0"/>
    </font>
    <font>
      <u val="single"/>
      <sz val="14"/>
      <name val="Zar"/>
      <family val="0"/>
    </font>
    <font>
      <b/>
      <sz val="15"/>
      <name val="Zar"/>
      <family val="0"/>
    </font>
    <font>
      <b/>
      <sz val="16"/>
      <name val="Zar"/>
      <family val="0"/>
    </font>
    <font>
      <b/>
      <u val="single"/>
      <sz val="15"/>
      <name val="Zar"/>
      <family val="0"/>
    </font>
    <font>
      <b/>
      <sz val="10"/>
      <name val="Zar"/>
      <family val="0"/>
    </font>
    <font>
      <sz val="14"/>
      <name val="Zar"/>
      <family val="0"/>
    </font>
    <font>
      <b/>
      <sz val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7.8515625" style="0" customWidth="1"/>
    <col min="4" max="4" width="20.00390625" style="0" customWidth="1"/>
    <col min="5" max="5" width="19.00390625" style="0" customWidth="1"/>
    <col min="6" max="6" width="19.57421875" style="0" customWidth="1"/>
    <col min="7" max="7" width="20.28125" style="0" customWidth="1"/>
    <col min="8" max="8" width="19.8515625" style="0" customWidth="1"/>
    <col min="9" max="9" width="17.140625" style="0" customWidth="1"/>
  </cols>
  <sheetData>
    <row r="1" ht="13.5" thickBot="1"/>
    <row r="2" spans="1:5" ht="18.75" thickBot="1">
      <c r="A2" s="2"/>
      <c r="B2" s="2"/>
      <c r="C2" s="2"/>
      <c r="D2" s="2"/>
      <c r="E2" s="20" t="s">
        <v>0</v>
      </c>
    </row>
    <row r="3" spans="1:5" ht="15.75">
      <c r="A3" s="2"/>
      <c r="B3" s="29" t="s">
        <v>4</v>
      </c>
      <c r="C3" s="8" t="s">
        <v>3</v>
      </c>
      <c r="D3" s="8" t="s">
        <v>2</v>
      </c>
      <c r="E3" s="5" t="s">
        <v>1</v>
      </c>
    </row>
    <row r="4" spans="1:5" ht="15.75">
      <c r="A4" s="2"/>
      <c r="B4" s="4">
        <f>(D4*C4)</f>
        <v>5000000</v>
      </c>
      <c r="C4" s="4">
        <v>1000</v>
      </c>
      <c r="D4" s="2">
        <v>5000</v>
      </c>
      <c r="E4" s="5" t="s">
        <v>22</v>
      </c>
    </row>
    <row r="5" spans="1:5" ht="15.75">
      <c r="A5" s="2"/>
      <c r="B5" s="4">
        <f>(D5*C5)</f>
        <v>20000000</v>
      </c>
      <c r="C5" s="4">
        <v>2000</v>
      </c>
      <c r="D5" s="4">
        <v>10000</v>
      </c>
      <c r="E5" s="5" t="s">
        <v>5</v>
      </c>
    </row>
    <row r="6" spans="1:5" ht="17.25" thickBot="1">
      <c r="A6" s="2"/>
      <c r="B6" s="6">
        <f>SUM(B4:B5)</f>
        <v>25000000</v>
      </c>
      <c r="C6" s="4"/>
      <c r="D6" s="4"/>
      <c r="E6" s="4"/>
    </row>
    <row r="7" spans="1:5" ht="17.25" thickBot="1" thickTop="1">
      <c r="A7" s="2"/>
      <c r="B7" s="4"/>
      <c r="C7" s="4"/>
      <c r="D7" s="4"/>
      <c r="E7" s="21" t="s">
        <v>6</v>
      </c>
    </row>
    <row r="8" spans="2:5" ht="16.5" thickTop="1">
      <c r="B8" s="4"/>
      <c r="C8" s="5" t="s">
        <v>13</v>
      </c>
      <c r="D8" s="5" t="s">
        <v>12</v>
      </c>
      <c r="E8" s="5" t="s">
        <v>7</v>
      </c>
    </row>
    <row r="9" spans="2:5" ht="15.75">
      <c r="B9" s="4"/>
      <c r="C9" s="4">
        <f>$D$5</f>
        <v>10000</v>
      </c>
      <c r="D9" s="2">
        <f>$D$4</f>
        <v>5000</v>
      </c>
      <c r="E9" s="5" t="s">
        <v>8</v>
      </c>
    </row>
    <row r="10" spans="2:5" ht="15.75">
      <c r="B10" s="4"/>
      <c r="C10" s="4">
        <v>700</v>
      </c>
      <c r="D10" s="4">
        <v>900</v>
      </c>
      <c r="E10" s="5" t="s">
        <v>9</v>
      </c>
    </row>
    <row r="11" spans="2:5" ht="15.75">
      <c r="B11" s="4"/>
      <c r="C11" s="4">
        <f>SUM(C9:C10)</f>
        <v>10700</v>
      </c>
      <c r="D11" s="4">
        <f>SUM(D9:D10)</f>
        <v>5900</v>
      </c>
      <c r="E11" s="5" t="s">
        <v>10</v>
      </c>
    </row>
    <row r="12" spans="2:5" ht="15.75">
      <c r="B12" s="4"/>
      <c r="C12" s="4">
        <v>500</v>
      </c>
      <c r="D12" s="4">
        <v>600</v>
      </c>
      <c r="E12" s="5" t="s">
        <v>11</v>
      </c>
    </row>
    <row r="13" spans="2:5" ht="15.75">
      <c r="B13" s="4"/>
      <c r="C13" s="9">
        <f>MINA(C11-C12)</f>
        <v>10200</v>
      </c>
      <c r="D13" s="9">
        <f>MINA(D11-D12)</f>
        <v>5300</v>
      </c>
      <c r="E13" s="5" t="s">
        <v>16</v>
      </c>
    </row>
    <row r="14" spans="2:9" ht="15">
      <c r="B14" s="4"/>
      <c r="C14" s="4"/>
      <c r="D14" s="4"/>
      <c r="E14" s="4"/>
      <c r="F14" s="1"/>
      <c r="G14" s="1"/>
      <c r="H14" s="1"/>
      <c r="I14" s="1"/>
    </row>
    <row r="15" spans="1:9" ht="15.75" thickBot="1">
      <c r="A15" s="7"/>
      <c r="B15" s="4"/>
      <c r="C15" s="4"/>
      <c r="D15" s="4"/>
      <c r="F15" s="1"/>
      <c r="G15" s="1"/>
      <c r="H15" s="1"/>
      <c r="I15" s="1"/>
    </row>
    <row r="16" spans="1:9" ht="17.25" thickBot="1" thickTop="1">
      <c r="A16" s="7"/>
      <c r="B16" s="4"/>
      <c r="C16" s="4"/>
      <c r="D16" s="4"/>
      <c r="F16" s="1"/>
      <c r="G16" s="1"/>
      <c r="H16" s="21" t="s">
        <v>14</v>
      </c>
      <c r="I16" s="1"/>
    </row>
    <row r="17" spans="1:9" ht="16.5" thickBot="1" thickTop="1">
      <c r="A17" s="7"/>
      <c r="B17" s="4"/>
      <c r="C17" s="4"/>
      <c r="D17" s="4"/>
      <c r="E17" s="2"/>
      <c r="F17" s="4"/>
      <c r="G17" s="4"/>
      <c r="I17" s="1"/>
    </row>
    <row r="18" spans="1:9" ht="17.25" thickBot="1" thickTop="1">
      <c r="A18" s="7"/>
      <c r="B18" s="25" t="s">
        <v>21</v>
      </c>
      <c r="C18" s="7"/>
      <c r="D18" s="25" t="s">
        <v>19</v>
      </c>
      <c r="E18" s="4"/>
      <c r="F18" s="25" t="s">
        <v>20</v>
      </c>
      <c r="G18" s="4"/>
      <c r="H18" s="22" t="s">
        <v>15</v>
      </c>
      <c r="I18" s="1"/>
    </row>
    <row r="19" spans="1:9" ht="17.25" thickTop="1">
      <c r="A19" s="4" t="s">
        <v>25</v>
      </c>
      <c r="B19" s="4" t="s">
        <v>24</v>
      </c>
      <c r="C19" s="8" t="s">
        <v>25</v>
      </c>
      <c r="D19" s="8" t="s">
        <v>24</v>
      </c>
      <c r="E19" s="8" t="s">
        <v>25</v>
      </c>
      <c r="F19" s="8" t="s">
        <v>24</v>
      </c>
      <c r="G19" s="8" t="s">
        <v>17</v>
      </c>
      <c r="H19" s="27" t="s">
        <v>7</v>
      </c>
      <c r="I19" s="1"/>
    </row>
    <row r="20" spans="1:9" ht="16.5">
      <c r="A20" s="4">
        <f>(G20*B20)</f>
        <v>15900</v>
      </c>
      <c r="B20" s="4">
        <v>3</v>
      </c>
      <c r="C20" s="4">
        <f>(G20*D20)</f>
        <v>21200</v>
      </c>
      <c r="D20" s="4">
        <v>4</v>
      </c>
      <c r="E20" s="4">
        <f>(G20*F20)</f>
        <v>26500</v>
      </c>
      <c r="F20" s="4">
        <v>5</v>
      </c>
      <c r="G20" s="4">
        <f>$D$13</f>
        <v>5300</v>
      </c>
      <c r="H20" s="27" t="s">
        <v>22</v>
      </c>
      <c r="I20" s="1"/>
    </row>
    <row r="21" spans="1:8" ht="16.5">
      <c r="A21" s="4">
        <f>(G21*B21)</f>
        <v>61200</v>
      </c>
      <c r="B21" s="4">
        <v>6</v>
      </c>
      <c r="C21" s="4">
        <f>(G21*D21)</f>
        <v>51000</v>
      </c>
      <c r="D21" s="4">
        <v>5</v>
      </c>
      <c r="E21" s="4">
        <f>(G21*F21)</f>
        <v>30600</v>
      </c>
      <c r="F21" s="2">
        <v>3</v>
      </c>
      <c r="G21" s="2">
        <f>$C$13</f>
        <v>10200</v>
      </c>
      <c r="H21" s="28" t="s">
        <v>23</v>
      </c>
    </row>
    <row r="22" spans="1:8" ht="15">
      <c r="A22" s="10">
        <f>SUM(A20:A21)</f>
        <v>77100</v>
      </c>
      <c r="B22" s="4"/>
      <c r="C22" s="10">
        <f>SUM(C20:C21)</f>
        <v>72200</v>
      </c>
      <c r="D22" s="4"/>
      <c r="E22" s="10">
        <f>SUM(E20:E21)</f>
        <v>57100</v>
      </c>
      <c r="F22" s="2"/>
      <c r="G22" s="2"/>
      <c r="H22" s="4"/>
    </row>
    <row r="23" spans="1:8" ht="15.75" thickBot="1">
      <c r="A23" s="4"/>
      <c r="B23" s="4"/>
      <c r="C23" s="4"/>
      <c r="D23" s="2"/>
      <c r="E23" s="7"/>
      <c r="F23" s="2"/>
      <c r="G23" s="2"/>
      <c r="H23" s="2"/>
    </row>
    <row r="24" spans="1:8" ht="19.5" thickBot="1" thickTop="1">
      <c r="A24" s="4"/>
      <c r="B24" s="3" t="s">
        <v>29</v>
      </c>
      <c r="C24" s="4"/>
      <c r="D24" s="25" t="s">
        <v>13</v>
      </c>
      <c r="E24" s="7"/>
      <c r="F24" s="25" t="s">
        <v>12</v>
      </c>
      <c r="G24" s="2"/>
      <c r="H24" s="23" t="s">
        <v>84</v>
      </c>
    </row>
    <row r="25" spans="1:8" ht="16.5" thickTop="1">
      <c r="A25" s="5" t="s">
        <v>31</v>
      </c>
      <c r="B25" s="5" t="s">
        <v>30</v>
      </c>
      <c r="C25" s="8" t="s">
        <v>28</v>
      </c>
      <c r="D25" s="8" t="s">
        <v>27</v>
      </c>
      <c r="E25" s="8" t="s">
        <v>28</v>
      </c>
      <c r="F25" s="8" t="s">
        <v>27</v>
      </c>
      <c r="G25" s="8" t="s">
        <v>26</v>
      </c>
      <c r="H25" s="5" t="s">
        <v>7</v>
      </c>
    </row>
    <row r="26" spans="1:8" ht="15.75">
      <c r="A26" s="4">
        <f aca="true" t="shared" si="0" ref="A26:B28">(E26+C26)</f>
        <v>1142000</v>
      </c>
      <c r="B26" s="4">
        <f t="shared" si="0"/>
        <v>57100</v>
      </c>
      <c r="C26" s="4">
        <f>(G26*D26)</f>
        <v>612000</v>
      </c>
      <c r="D26" s="4">
        <f>$E$21</f>
        <v>30600</v>
      </c>
      <c r="E26" s="4">
        <f>(G26*F26)</f>
        <v>530000</v>
      </c>
      <c r="F26" s="4">
        <f>$E$20</f>
        <v>26500</v>
      </c>
      <c r="G26" s="4">
        <v>20</v>
      </c>
      <c r="H26" s="5" t="s">
        <v>32</v>
      </c>
    </row>
    <row r="27" spans="1:8" ht="15.75">
      <c r="A27" s="4">
        <f t="shared" si="0"/>
        <v>2166000</v>
      </c>
      <c r="B27" s="4">
        <f t="shared" si="0"/>
        <v>72200</v>
      </c>
      <c r="C27" s="4">
        <f>(G27*D27)</f>
        <v>1530000</v>
      </c>
      <c r="D27" s="4">
        <f>$C$21</f>
        <v>51000</v>
      </c>
      <c r="E27" s="4">
        <f>(G27*F27)</f>
        <v>636000</v>
      </c>
      <c r="F27" s="4">
        <f>$C$20</f>
        <v>21200</v>
      </c>
      <c r="G27" s="4">
        <v>30</v>
      </c>
      <c r="H27" s="5" t="s">
        <v>33</v>
      </c>
    </row>
    <row r="28" spans="1:8" ht="15.75">
      <c r="A28" s="4">
        <f t="shared" si="0"/>
        <v>3855000</v>
      </c>
      <c r="B28" s="4">
        <f t="shared" si="0"/>
        <v>77100</v>
      </c>
      <c r="C28" s="4">
        <f>(G28*D28)</f>
        <v>3060000</v>
      </c>
      <c r="D28" s="4">
        <f>$A$21</f>
        <v>61200</v>
      </c>
      <c r="E28" s="4">
        <f>(G28*F28)</f>
        <v>795000</v>
      </c>
      <c r="F28" s="4">
        <f>$A$20</f>
        <v>15900</v>
      </c>
      <c r="G28" s="4">
        <v>50</v>
      </c>
      <c r="H28" s="5" t="s">
        <v>34</v>
      </c>
    </row>
    <row r="29" spans="1:8" ht="15.75" thickBot="1">
      <c r="A29" s="9">
        <f>SUM(A26:A28)</f>
        <v>7163000</v>
      </c>
      <c r="B29" s="4"/>
      <c r="C29" s="9">
        <f>SUM(C26:C28)</f>
        <v>5202000</v>
      </c>
      <c r="D29" s="4"/>
      <c r="E29" s="9">
        <f>SUM(E26:E28)</f>
        <v>1961000</v>
      </c>
      <c r="F29" s="4"/>
      <c r="G29" s="4"/>
      <c r="H29" s="4"/>
    </row>
    <row r="30" spans="1:9" ht="16.5" thickBot="1" thickTop="1">
      <c r="A30" s="4"/>
      <c r="B30" s="4"/>
      <c r="C30" s="4"/>
      <c r="D30" s="4"/>
      <c r="E30" s="4"/>
      <c r="F30" s="4"/>
      <c r="G30" s="4"/>
      <c r="H30" s="23" t="s">
        <v>35</v>
      </c>
      <c r="I30" s="4"/>
    </row>
    <row r="31" spans="1:9" ht="18.75" thickTop="1">
      <c r="A31" s="4"/>
      <c r="B31" s="4"/>
      <c r="C31" s="4"/>
      <c r="D31" s="26" t="s">
        <v>37</v>
      </c>
      <c r="E31" s="5" t="s">
        <v>21</v>
      </c>
      <c r="F31" s="5" t="s">
        <v>38</v>
      </c>
      <c r="G31" s="5" t="s">
        <v>18</v>
      </c>
      <c r="H31" s="4"/>
      <c r="I31" s="4"/>
    </row>
    <row r="32" spans="1:9" ht="15.75">
      <c r="A32" s="4"/>
      <c r="B32" s="4"/>
      <c r="C32" s="4"/>
      <c r="D32" s="4"/>
      <c r="E32" s="4">
        <f>$A$22</f>
        <v>77100</v>
      </c>
      <c r="F32" s="4">
        <f>$C$22</f>
        <v>72200</v>
      </c>
      <c r="G32" s="4">
        <f>$E$22</f>
        <v>57100</v>
      </c>
      <c r="H32" s="5" t="s">
        <v>36</v>
      </c>
      <c r="I32" s="4"/>
    </row>
    <row r="33" spans="1:9" ht="15.75">
      <c r="A33" s="4"/>
      <c r="B33" s="4"/>
      <c r="C33" s="4"/>
      <c r="D33" s="4"/>
      <c r="E33" s="4">
        <v>10000</v>
      </c>
      <c r="F33" s="4">
        <v>12000</v>
      </c>
      <c r="G33" s="4">
        <v>9000</v>
      </c>
      <c r="H33" s="5" t="s">
        <v>39</v>
      </c>
      <c r="I33" s="4"/>
    </row>
    <row r="34" spans="1:9" ht="16.5" thickBot="1">
      <c r="A34" s="4"/>
      <c r="B34" s="4"/>
      <c r="C34" s="4"/>
      <c r="D34" s="4"/>
      <c r="E34" s="12">
        <f>SUM(E32:E33)</f>
        <v>87100</v>
      </c>
      <c r="F34" s="12">
        <f>SUM(F32:F33)</f>
        <v>84200</v>
      </c>
      <c r="G34" s="12">
        <f>SUM(G32:G33)</f>
        <v>66100</v>
      </c>
      <c r="H34" s="5" t="s">
        <v>40</v>
      </c>
      <c r="I34" s="4"/>
    </row>
    <row r="35" spans="1:9" ht="16.5" thickTop="1">
      <c r="A35" s="4"/>
      <c r="B35" s="4"/>
      <c r="C35" s="4"/>
      <c r="D35" s="4"/>
      <c r="E35" s="4">
        <v>11000</v>
      </c>
      <c r="F35" s="4">
        <v>9000</v>
      </c>
      <c r="G35" s="4">
        <v>5000</v>
      </c>
      <c r="H35" s="5" t="s">
        <v>41</v>
      </c>
      <c r="I35" s="4"/>
    </row>
    <row r="36" spans="1:9" ht="15.75">
      <c r="A36" s="4"/>
      <c r="B36" s="4"/>
      <c r="C36" s="4"/>
      <c r="D36" s="4"/>
      <c r="E36" s="4">
        <f>(E34-E35)</f>
        <v>76100</v>
      </c>
      <c r="F36" s="4">
        <f>(F34-F35)</f>
        <v>75200</v>
      </c>
      <c r="G36" s="4">
        <f>(G34-G35)</f>
        <v>61100</v>
      </c>
      <c r="H36" s="5" t="s">
        <v>42</v>
      </c>
      <c r="I36" s="4"/>
    </row>
    <row r="37" spans="1:9" ht="16.5" thickBot="1">
      <c r="A37" s="4"/>
      <c r="B37" s="4"/>
      <c r="C37" s="4"/>
      <c r="D37" s="4"/>
      <c r="E37" s="13">
        <f>$G$28</f>
        <v>50</v>
      </c>
      <c r="F37" s="13">
        <f>$G$27</f>
        <v>30</v>
      </c>
      <c r="G37" s="13">
        <f>$G$26</f>
        <v>20</v>
      </c>
      <c r="H37" s="5" t="s">
        <v>43</v>
      </c>
      <c r="I37" s="4"/>
    </row>
    <row r="38" spans="1:9" ht="18.75" thickTop="1">
      <c r="A38" s="4"/>
      <c r="B38" s="4"/>
      <c r="C38" s="4"/>
      <c r="D38" s="14">
        <f>SUM(G38+F38+E38)</f>
        <v>7283000</v>
      </c>
      <c r="E38" s="9">
        <f>(E36*E37)</f>
        <v>3805000</v>
      </c>
      <c r="F38" s="9">
        <f>(F36*F37)</f>
        <v>2256000</v>
      </c>
      <c r="G38" s="9">
        <f>(G36*G37)</f>
        <v>1222000</v>
      </c>
      <c r="H38" s="5" t="s">
        <v>44</v>
      </c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.75" thickBot="1">
      <c r="A40" s="4"/>
      <c r="B40" s="4"/>
      <c r="C40" s="4"/>
      <c r="D40" s="4"/>
      <c r="E40" s="4"/>
      <c r="F40" s="4"/>
      <c r="G40" s="4"/>
      <c r="H40" s="4"/>
      <c r="I40" s="4"/>
    </row>
    <row r="41" spans="1:9" ht="16.5" thickBot="1" thickTop="1">
      <c r="A41" s="4"/>
      <c r="B41" s="4"/>
      <c r="C41" s="4"/>
      <c r="D41" s="4"/>
      <c r="E41" s="4"/>
      <c r="F41" s="4"/>
      <c r="G41" s="4"/>
      <c r="H41" s="23" t="s">
        <v>45</v>
      </c>
      <c r="I41" s="4"/>
    </row>
    <row r="42" spans="1:9" ht="15.75" thickTop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 t="s">
        <v>48</v>
      </c>
      <c r="D43" s="5" t="s">
        <v>47</v>
      </c>
      <c r="E43" s="5" t="s">
        <v>46</v>
      </c>
      <c r="F43" s="5" t="s">
        <v>49</v>
      </c>
      <c r="G43" s="5" t="s">
        <v>16</v>
      </c>
      <c r="H43" s="5" t="s">
        <v>7</v>
      </c>
      <c r="I43" s="4"/>
    </row>
    <row r="44" spans="1:9" ht="15.75">
      <c r="A44" s="4"/>
      <c r="B44" s="4"/>
      <c r="C44" s="4">
        <f>(E44*D44)</f>
        <v>848000</v>
      </c>
      <c r="D44" s="4">
        <v>80</v>
      </c>
      <c r="E44" s="4">
        <f>(G44*F44)</f>
        <v>10600</v>
      </c>
      <c r="F44" s="4">
        <v>2</v>
      </c>
      <c r="G44" s="4">
        <f>$D$13</f>
        <v>5300</v>
      </c>
      <c r="H44" s="5" t="s">
        <v>22</v>
      </c>
      <c r="I44" s="4"/>
    </row>
    <row r="45" spans="1:9" ht="16.5" thickBot="1">
      <c r="A45" s="4"/>
      <c r="B45" s="4"/>
      <c r="C45" s="13">
        <f>(E45*D45)</f>
        <v>3060000</v>
      </c>
      <c r="D45" s="4">
        <v>100</v>
      </c>
      <c r="E45" s="4">
        <f>(G45*F45)</f>
        <v>30600</v>
      </c>
      <c r="F45" s="4">
        <v>3</v>
      </c>
      <c r="G45" s="4">
        <f>$C$13</f>
        <v>10200</v>
      </c>
      <c r="H45" s="5" t="s">
        <v>23</v>
      </c>
      <c r="I45" s="4"/>
    </row>
    <row r="46" spans="1:9" ht="19.5" thickBot="1" thickTop="1">
      <c r="A46" s="4"/>
      <c r="B46" s="4"/>
      <c r="C46" s="15">
        <f>SUM(C44:C45)</f>
        <v>3908000</v>
      </c>
      <c r="D46" s="4"/>
      <c r="E46" s="4"/>
      <c r="F46" s="4"/>
      <c r="G46" s="4"/>
      <c r="H46" s="4"/>
      <c r="I46" s="4"/>
    </row>
    <row r="47" spans="1:9" ht="16.5" thickBot="1" thickTop="1">
      <c r="A47" s="4"/>
      <c r="B47" s="4"/>
      <c r="C47" s="4"/>
      <c r="D47" s="4"/>
      <c r="E47" s="4"/>
      <c r="F47" s="4"/>
      <c r="G47" s="4"/>
      <c r="H47" s="23" t="s">
        <v>50</v>
      </c>
      <c r="I47" s="4"/>
    </row>
    <row r="48" spans="1:9" ht="15.75" thickTop="1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5" t="s">
        <v>52</v>
      </c>
      <c r="F49" s="5" t="s">
        <v>51</v>
      </c>
      <c r="G49" s="5" t="str">
        <f>E43</f>
        <v>ساعت كار بودجه شده</v>
      </c>
      <c r="H49" s="5" t="s">
        <v>7</v>
      </c>
      <c r="I49" s="4"/>
    </row>
    <row r="50" spans="1:9" ht="15.75">
      <c r="A50" s="4"/>
      <c r="B50" s="4"/>
      <c r="C50" s="4"/>
      <c r="D50" s="4"/>
      <c r="E50" s="4">
        <f>(G50*F50)</f>
        <v>636000</v>
      </c>
      <c r="F50" s="4">
        <v>60</v>
      </c>
      <c r="G50" s="4">
        <f>E44</f>
        <v>10600</v>
      </c>
      <c r="H50" s="5" t="s">
        <v>22</v>
      </c>
      <c r="I50" s="4"/>
    </row>
    <row r="51" spans="1:8" ht="15.75">
      <c r="A51" s="4"/>
      <c r="B51" s="4"/>
      <c r="C51" s="4"/>
      <c r="D51" s="4"/>
      <c r="E51" s="4">
        <f>(G51*F51)</f>
        <v>1836000</v>
      </c>
      <c r="F51" s="4">
        <v>60</v>
      </c>
      <c r="G51" s="4">
        <f>E45</f>
        <v>30600</v>
      </c>
      <c r="H51" s="5" t="s">
        <v>23</v>
      </c>
    </row>
    <row r="52" spans="1:8" ht="18">
      <c r="A52" s="4"/>
      <c r="B52" s="4"/>
      <c r="C52" s="4"/>
      <c r="D52" s="4"/>
      <c r="E52" s="14">
        <f>SUM(E50:E51)</f>
        <v>2472000</v>
      </c>
      <c r="F52" s="4"/>
      <c r="G52" s="4"/>
      <c r="H52" s="4"/>
    </row>
    <row r="53" spans="1:8" ht="15.75" thickBot="1">
      <c r="A53" s="4"/>
      <c r="B53" s="4"/>
      <c r="C53" s="4"/>
      <c r="D53" s="4"/>
      <c r="E53" s="4"/>
      <c r="F53" s="4"/>
      <c r="G53" s="4"/>
      <c r="H53" s="4"/>
    </row>
    <row r="54" spans="1:8" ht="17.25" thickBot="1" thickTop="1">
      <c r="A54" s="4"/>
      <c r="B54" s="4"/>
      <c r="C54" s="4"/>
      <c r="D54" s="4"/>
      <c r="E54" s="4"/>
      <c r="F54" s="4"/>
      <c r="G54" s="4"/>
      <c r="H54" s="21" t="s">
        <v>53</v>
      </c>
    </row>
    <row r="55" spans="1:8" ht="15.75" thickTop="1">
      <c r="A55" s="4"/>
      <c r="B55" s="4"/>
      <c r="C55" s="4"/>
      <c r="D55" s="4"/>
      <c r="E55" s="4"/>
      <c r="F55" s="4"/>
      <c r="G55" s="4"/>
      <c r="H55" s="4"/>
    </row>
    <row r="56" spans="1:8" ht="15.75">
      <c r="A56" s="4"/>
      <c r="B56" s="4"/>
      <c r="C56" s="4"/>
      <c r="D56" s="4"/>
      <c r="E56" s="4"/>
      <c r="F56" s="4"/>
      <c r="G56" s="5" t="s">
        <v>54</v>
      </c>
      <c r="H56" s="4"/>
    </row>
    <row r="57" spans="1:8" ht="15.75">
      <c r="A57" s="4"/>
      <c r="B57" s="4"/>
      <c r="C57" s="4"/>
      <c r="D57" s="5" t="s">
        <v>57</v>
      </c>
      <c r="E57" s="5" t="s">
        <v>56</v>
      </c>
      <c r="F57" s="5" t="s">
        <v>55</v>
      </c>
      <c r="G57" s="5" t="s">
        <v>1</v>
      </c>
      <c r="H57" s="4"/>
    </row>
    <row r="58" spans="1:8" ht="15.75">
      <c r="A58" s="4"/>
      <c r="B58" s="4"/>
      <c r="C58" s="4"/>
      <c r="D58" s="4">
        <f>(F58*E58)</f>
        <v>100</v>
      </c>
      <c r="E58" s="4">
        <f>G26</f>
        <v>20</v>
      </c>
      <c r="F58" s="4">
        <f>$F$20</f>
        <v>5</v>
      </c>
      <c r="G58" s="5" t="str">
        <f>H26</f>
        <v>A</v>
      </c>
      <c r="H58" s="4"/>
    </row>
    <row r="59" spans="1:8" ht="15.75">
      <c r="A59" s="4"/>
      <c r="B59" s="4"/>
      <c r="C59" s="4"/>
      <c r="D59" s="4">
        <f>(F59*E59)</f>
        <v>120</v>
      </c>
      <c r="E59" s="4">
        <f>G27</f>
        <v>30</v>
      </c>
      <c r="F59" s="4">
        <f>$D$20</f>
        <v>4</v>
      </c>
      <c r="G59" s="5" t="str">
        <f>H27</f>
        <v>B</v>
      </c>
      <c r="H59" s="4"/>
    </row>
    <row r="60" spans="1:8" ht="15.75">
      <c r="A60" s="4"/>
      <c r="B60" s="4"/>
      <c r="C60" s="4"/>
      <c r="D60" s="4">
        <f>(F60*E60)</f>
        <v>150</v>
      </c>
      <c r="E60" s="4">
        <f>G28</f>
        <v>50</v>
      </c>
      <c r="F60" s="4">
        <f>$B$20</f>
        <v>3</v>
      </c>
      <c r="G60" s="5" t="str">
        <f>H28</f>
        <v>C</v>
      </c>
      <c r="H60" s="4"/>
    </row>
    <row r="61" spans="1:8" ht="15.75">
      <c r="A61" s="4"/>
      <c r="B61" s="4"/>
      <c r="C61" s="4"/>
      <c r="D61" s="4">
        <f>(F61*E61)</f>
        <v>160</v>
      </c>
      <c r="E61" s="4">
        <f>$D$44</f>
        <v>80</v>
      </c>
      <c r="F61" s="4">
        <f>$F$44</f>
        <v>2</v>
      </c>
      <c r="G61" s="5" t="s">
        <v>58</v>
      </c>
      <c r="H61" s="4"/>
    </row>
    <row r="62" spans="1:8" ht="16.5" thickBot="1">
      <c r="A62" s="4"/>
      <c r="B62" s="4"/>
      <c r="C62" s="4"/>
      <c r="D62" s="13">
        <f>(F62*E62)</f>
        <v>120</v>
      </c>
      <c r="E62" s="4">
        <f>$F$50</f>
        <v>60</v>
      </c>
      <c r="F62" s="4">
        <f>$F$44</f>
        <v>2</v>
      </c>
      <c r="G62" s="5" t="s">
        <v>59</v>
      </c>
      <c r="H62" s="4"/>
    </row>
    <row r="63" spans="1:8" ht="16.5" thickTop="1">
      <c r="A63" s="4"/>
      <c r="B63" s="4"/>
      <c r="C63" s="4"/>
      <c r="D63" s="11">
        <f>SUM(D58:D62)</f>
        <v>650</v>
      </c>
      <c r="E63" s="4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5" t="s">
        <v>60</v>
      </c>
      <c r="H65" s="4"/>
    </row>
    <row r="66" spans="1:8" ht="15.75">
      <c r="A66" s="4"/>
      <c r="B66" s="4"/>
      <c r="C66" s="4"/>
      <c r="D66" s="5" t="s">
        <v>31</v>
      </c>
      <c r="E66" s="5" t="s">
        <v>56</v>
      </c>
      <c r="F66" s="5" t="s">
        <v>55</v>
      </c>
      <c r="G66" s="5" t="str">
        <f aca="true" t="shared" si="1" ref="G66:G71">G57</f>
        <v>شرح </v>
      </c>
      <c r="H66" s="4"/>
    </row>
    <row r="67" spans="1:8" ht="15.75">
      <c r="A67" s="4"/>
      <c r="B67" s="4"/>
      <c r="C67" s="4"/>
      <c r="D67" s="4">
        <f>(F67*E67)</f>
        <v>60</v>
      </c>
      <c r="E67" s="4">
        <f>G26</f>
        <v>20</v>
      </c>
      <c r="F67" s="2">
        <f>$F$21</f>
        <v>3</v>
      </c>
      <c r="G67" s="5" t="str">
        <f t="shared" si="1"/>
        <v>A</v>
      </c>
      <c r="H67" s="4"/>
    </row>
    <row r="68" spans="1:8" ht="15.75">
      <c r="A68" s="4"/>
      <c r="B68" s="4"/>
      <c r="C68" s="4"/>
      <c r="D68" s="4">
        <f>(F68*E68)</f>
        <v>150</v>
      </c>
      <c r="E68" s="4">
        <f>G27</f>
        <v>30</v>
      </c>
      <c r="F68" s="4">
        <v>5</v>
      </c>
      <c r="G68" s="5" t="str">
        <f t="shared" si="1"/>
        <v>B</v>
      </c>
      <c r="H68" s="4"/>
    </row>
    <row r="69" spans="1:8" ht="15.75">
      <c r="A69" s="4"/>
      <c r="B69" s="4"/>
      <c r="C69" s="4"/>
      <c r="D69" s="4">
        <f>(F69*E69)</f>
        <v>300</v>
      </c>
      <c r="E69" s="4">
        <f>G28</f>
        <v>50</v>
      </c>
      <c r="F69" s="4">
        <v>6</v>
      </c>
      <c r="G69" s="5" t="str">
        <f t="shared" si="1"/>
        <v>C</v>
      </c>
      <c r="H69" s="4"/>
    </row>
    <row r="70" spans="1:8" ht="15.75">
      <c r="A70" s="4"/>
      <c r="B70" s="4"/>
      <c r="C70" s="4"/>
      <c r="D70" s="4">
        <f>(F70*E70)</f>
        <v>300</v>
      </c>
      <c r="E70" s="4">
        <f>$D$45</f>
        <v>100</v>
      </c>
      <c r="F70" s="4">
        <f>$F$45</f>
        <v>3</v>
      </c>
      <c r="G70" s="5" t="str">
        <f t="shared" si="1"/>
        <v>دستمزد مستقيم </v>
      </c>
      <c r="H70" s="4"/>
    </row>
    <row r="71" spans="1:8" ht="16.5" thickBot="1">
      <c r="A71" s="4"/>
      <c r="B71" s="4"/>
      <c r="C71" s="4"/>
      <c r="D71" s="13">
        <f>(F71*E71)</f>
        <v>180</v>
      </c>
      <c r="E71" s="4">
        <v>60</v>
      </c>
      <c r="F71" s="4">
        <f>$F$45</f>
        <v>3</v>
      </c>
      <c r="G71" s="5" t="str">
        <f t="shared" si="1"/>
        <v>سرباز ساخت</v>
      </c>
      <c r="H71" s="4"/>
    </row>
    <row r="72" spans="1:8" ht="16.5" thickTop="1">
      <c r="A72" s="4"/>
      <c r="B72" s="4"/>
      <c r="C72" s="4"/>
      <c r="D72" s="11">
        <f>SUM(D67:D71)</f>
        <v>990</v>
      </c>
      <c r="E72" s="4"/>
      <c r="F72" s="4"/>
      <c r="G72" s="4"/>
      <c r="H72" s="4"/>
    </row>
    <row r="73" spans="1:8" ht="15.75" thickBot="1">
      <c r="A73" s="4"/>
      <c r="B73" s="4"/>
      <c r="C73" s="4"/>
      <c r="D73" s="4"/>
      <c r="E73" s="4"/>
      <c r="F73" s="4"/>
      <c r="G73" s="4"/>
      <c r="H73" s="4"/>
    </row>
    <row r="74" spans="1:8" ht="17.25" thickBot="1" thickTop="1">
      <c r="A74" s="4"/>
      <c r="B74" s="4"/>
      <c r="C74" s="4"/>
      <c r="D74" s="4"/>
      <c r="E74" s="4"/>
      <c r="F74" s="4"/>
      <c r="G74" s="4"/>
      <c r="H74" s="21" t="s">
        <v>85</v>
      </c>
    </row>
    <row r="75" spans="1:8" ht="15.75" thickTop="1">
      <c r="A75" s="4"/>
      <c r="B75" s="4"/>
      <c r="C75" s="4"/>
      <c r="D75" s="4"/>
      <c r="E75" s="4"/>
      <c r="F75" s="4"/>
      <c r="G75" s="4"/>
      <c r="H75" s="4"/>
    </row>
    <row r="76" spans="1:8" ht="15.75">
      <c r="A76" s="4"/>
      <c r="B76" s="4"/>
      <c r="C76" s="4"/>
      <c r="D76" s="5" t="s">
        <v>62</v>
      </c>
      <c r="E76" s="5" t="s">
        <v>61</v>
      </c>
      <c r="F76" s="5" t="s">
        <v>11</v>
      </c>
      <c r="G76" s="5" t="s">
        <v>7</v>
      </c>
      <c r="H76" s="4"/>
    </row>
    <row r="77" spans="1:8" ht="15.75">
      <c r="A77" s="4"/>
      <c r="B77" s="4"/>
      <c r="C77" s="4"/>
      <c r="D77" s="4">
        <f>(F77*E77)</f>
        <v>390000</v>
      </c>
      <c r="E77" s="4">
        <f>$D$63</f>
        <v>650</v>
      </c>
      <c r="F77" s="4">
        <v>600</v>
      </c>
      <c r="G77" s="5" t="s">
        <v>22</v>
      </c>
      <c r="H77" s="4"/>
    </row>
    <row r="78" spans="1:8" ht="16.5" thickBot="1">
      <c r="A78" s="4"/>
      <c r="B78" s="4"/>
      <c r="C78" s="4"/>
      <c r="D78" s="13">
        <f>(F78*E78)</f>
        <v>495000</v>
      </c>
      <c r="E78" s="4">
        <f>$D$72</f>
        <v>990</v>
      </c>
      <c r="F78" s="4">
        <v>500</v>
      </c>
      <c r="G78" s="5" t="s">
        <v>5</v>
      </c>
      <c r="H78" s="4"/>
    </row>
    <row r="79" spans="1:8" ht="17.25" thickTop="1">
      <c r="A79" s="4"/>
      <c r="B79" s="4"/>
      <c r="C79" s="4"/>
      <c r="D79" s="6">
        <f>SUM(D77:D78)</f>
        <v>885000</v>
      </c>
      <c r="E79" s="4"/>
      <c r="F79" s="4"/>
      <c r="G79" s="4"/>
      <c r="H79" s="4"/>
    </row>
    <row r="80" spans="1:8" ht="15.75" thickBot="1">
      <c r="A80" s="4"/>
      <c r="B80" s="4"/>
      <c r="C80" s="4"/>
      <c r="D80" s="4"/>
      <c r="E80" s="4"/>
      <c r="F80" s="4"/>
      <c r="G80" s="4"/>
      <c r="H80" s="4"/>
    </row>
    <row r="81" spans="1:8" ht="17.25" thickBot="1" thickTop="1">
      <c r="A81" s="4"/>
      <c r="B81" s="4"/>
      <c r="C81" s="4"/>
      <c r="D81" s="4"/>
      <c r="E81" s="4"/>
      <c r="F81" s="4"/>
      <c r="G81" s="4"/>
      <c r="H81" s="21" t="s">
        <v>87</v>
      </c>
    </row>
    <row r="82" spans="1:8" ht="15.75" thickTop="1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5" t="s">
        <v>57</v>
      </c>
      <c r="E83" s="5" t="s">
        <v>61</v>
      </c>
      <c r="F83" s="5" t="s">
        <v>63</v>
      </c>
      <c r="G83" s="5" t="s">
        <v>7</v>
      </c>
      <c r="H83" s="4"/>
    </row>
    <row r="84" spans="1:8" ht="15.75">
      <c r="A84" s="4"/>
      <c r="B84" s="4"/>
      <c r="C84" s="4"/>
      <c r="D84" s="4">
        <f>(F84*E84)</f>
        <v>585000</v>
      </c>
      <c r="E84" s="4">
        <f>$D$63</f>
        <v>650</v>
      </c>
      <c r="F84" s="4">
        <v>900</v>
      </c>
      <c r="G84" s="5" t="s">
        <v>22</v>
      </c>
      <c r="H84" s="4"/>
    </row>
    <row r="85" spans="1:8" ht="15.75">
      <c r="A85" s="4"/>
      <c r="B85" s="4"/>
      <c r="C85" s="4"/>
      <c r="D85" s="4">
        <f>(F85*E85)</f>
        <v>693000</v>
      </c>
      <c r="E85" s="4">
        <f>$D$72</f>
        <v>990</v>
      </c>
      <c r="F85" s="4">
        <v>700</v>
      </c>
      <c r="G85" s="5" t="s">
        <v>5</v>
      </c>
      <c r="H85" s="4"/>
    </row>
    <row r="86" spans="1:8" ht="16.5">
      <c r="A86" s="4"/>
      <c r="B86" s="4"/>
      <c r="C86" s="4"/>
      <c r="D86" s="6">
        <f>SUM(D84:D85)</f>
        <v>1278000</v>
      </c>
      <c r="E86" s="4"/>
      <c r="F86" s="4"/>
      <c r="G86" s="4"/>
      <c r="H86" s="4"/>
    </row>
    <row r="87" spans="1:8" ht="15.75" thickBot="1">
      <c r="A87" s="4"/>
      <c r="B87" s="4"/>
      <c r="C87" s="4"/>
      <c r="D87" s="4"/>
      <c r="E87" s="4"/>
      <c r="F87" s="4"/>
      <c r="G87" s="4"/>
      <c r="H87" s="4"/>
    </row>
    <row r="88" spans="1:8" ht="17.25" thickBot="1" thickTop="1">
      <c r="A88" s="4"/>
      <c r="B88" s="4"/>
      <c r="C88" s="4"/>
      <c r="D88" s="4"/>
      <c r="E88" s="4"/>
      <c r="F88" s="4"/>
      <c r="G88" s="4"/>
      <c r="H88" s="21" t="s">
        <v>64</v>
      </c>
    </row>
    <row r="89" spans="1:8" ht="16.5" thickTop="1">
      <c r="A89" s="4"/>
      <c r="B89" s="4"/>
      <c r="C89" s="4" t="s">
        <v>72</v>
      </c>
      <c r="D89" s="5" t="s">
        <v>13</v>
      </c>
      <c r="E89" s="5" t="s">
        <v>12</v>
      </c>
      <c r="F89" s="4"/>
      <c r="G89" s="8" t="s">
        <v>7</v>
      </c>
      <c r="H89" s="4"/>
    </row>
    <row r="90" spans="1:8" ht="15.75">
      <c r="A90" s="4"/>
      <c r="B90" s="4"/>
      <c r="C90" s="4">
        <f>(E90+D90)</f>
        <v>7163000</v>
      </c>
      <c r="D90" s="4">
        <f>$C$29</f>
        <v>5202000</v>
      </c>
      <c r="E90" s="4">
        <f>$E$29</f>
        <v>1961000</v>
      </c>
      <c r="F90" s="4"/>
      <c r="G90" s="8" t="s">
        <v>65</v>
      </c>
      <c r="H90" s="4"/>
    </row>
    <row r="91" spans="1:8" ht="15.75">
      <c r="A91" s="4"/>
      <c r="B91" s="4"/>
      <c r="C91" s="4">
        <f>(E91+D91)</f>
        <v>3908000</v>
      </c>
      <c r="D91" s="4">
        <f>$C$45</f>
        <v>3060000</v>
      </c>
      <c r="E91" s="4">
        <f>$C$44</f>
        <v>848000</v>
      </c>
      <c r="F91" s="4"/>
      <c r="G91" s="8" t="s">
        <v>66</v>
      </c>
      <c r="H91" s="4"/>
    </row>
    <row r="92" spans="1:8" ht="16.5" thickBot="1">
      <c r="A92" s="4"/>
      <c r="B92" s="4"/>
      <c r="C92" s="13">
        <f>(E92+D92)</f>
        <v>2472000</v>
      </c>
      <c r="D92" s="13">
        <f>$E$51</f>
        <v>1836000</v>
      </c>
      <c r="E92" s="13">
        <f>$E$50</f>
        <v>636000</v>
      </c>
      <c r="F92" s="4"/>
      <c r="G92" s="8" t="s">
        <v>67</v>
      </c>
      <c r="H92" s="4"/>
    </row>
    <row r="93" spans="1:8" ht="16.5" thickTop="1">
      <c r="A93" s="4"/>
      <c r="B93" s="4"/>
      <c r="C93" s="4">
        <f>SUM(C90:C92)</f>
        <v>13543000</v>
      </c>
      <c r="D93" s="4">
        <f>SUM(D90:D92)</f>
        <v>10098000</v>
      </c>
      <c r="E93" s="4">
        <f>SUM(E90:E92)</f>
        <v>3445000</v>
      </c>
      <c r="F93" s="4"/>
      <c r="G93" s="8" t="s">
        <v>68</v>
      </c>
      <c r="H93" s="4"/>
    </row>
    <row r="94" spans="1:8" ht="16.5" thickBot="1">
      <c r="A94" s="4"/>
      <c r="B94" s="4"/>
      <c r="C94" s="13">
        <f>(E94+D94)</f>
        <v>885000</v>
      </c>
      <c r="D94" s="13">
        <f>$D$78</f>
        <v>495000</v>
      </c>
      <c r="E94" s="13">
        <f>$D$77</f>
        <v>390000</v>
      </c>
      <c r="F94" s="4"/>
      <c r="G94" s="8" t="s">
        <v>69</v>
      </c>
      <c r="H94" s="4"/>
    </row>
    <row r="95" spans="1:8" ht="16.5" thickTop="1">
      <c r="A95" s="4"/>
      <c r="B95" s="4"/>
      <c r="C95" s="4">
        <f>(C93+C94)</f>
        <v>14428000</v>
      </c>
      <c r="D95" s="4">
        <f>(D93+D94)</f>
        <v>10593000</v>
      </c>
      <c r="E95" s="4">
        <f>(E93+E94)</f>
        <v>3835000</v>
      </c>
      <c r="F95" s="4"/>
      <c r="G95" s="8" t="s">
        <v>70</v>
      </c>
      <c r="H95" s="4"/>
    </row>
    <row r="96" spans="1:8" ht="16.5" thickBot="1">
      <c r="A96" s="4"/>
      <c r="B96" s="4"/>
      <c r="C96" s="13">
        <f>(E96+D96)</f>
        <v>1278000</v>
      </c>
      <c r="D96" s="13">
        <f>$D$85</f>
        <v>693000</v>
      </c>
      <c r="E96" s="13">
        <f>$D$84</f>
        <v>585000</v>
      </c>
      <c r="F96" s="4"/>
      <c r="G96" s="8" t="s">
        <v>9</v>
      </c>
      <c r="H96" s="4"/>
    </row>
    <row r="97" spans="1:8" ht="17.25" thickBot="1" thickTop="1">
      <c r="A97" s="4"/>
      <c r="B97" s="4"/>
      <c r="C97" s="17">
        <f>(C95-C96)</f>
        <v>13150000</v>
      </c>
      <c r="D97" s="17">
        <f>(D95-D96)</f>
        <v>9900000</v>
      </c>
      <c r="E97" s="17">
        <f>(E95-E96)</f>
        <v>3250000</v>
      </c>
      <c r="F97" s="4"/>
      <c r="G97" s="5" t="s">
        <v>71</v>
      </c>
      <c r="H97" s="4"/>
    </row>
    <row r="98" spans="1:8" ht="16.5" thickBot="1" thickTop="1">
      <c r="A98" s="4"/>
      <c r="B98" s="4"/>
      <c r="C98" s="4"/>
      <c r="D98" s="4"/>
      <c r="E98" s="4"/>
      <c r="F98" s="4"/>
      <c r="G98" s="4"/>
      <c r="H98" s="4"/>
    </row>
    <row r="99" spans="1:8" ht="17.25" thickBot="1" thickTop="1">
      <c r="A99" s="4"/>
      <c r="B99" s="4"/>
      <c r="C99" s="4"/>
      <c r="D99" s="4"/>
      <c r="E99" s="4"/>
      <c r="F99" s="4"/>
      <c r="G99" s="4"/>
      <c r="H99" s="21" t="s">
        <v>86</v>
      </c>
    </row>
    <row r="100" spans="1:8" ht="16.5" thickTop="1">
      <c r="A100" s="4"/>
      <c r="B100" s="4"/>
      <c r="C100" s="4"/>
      <c r="D100" s="4"/>
      <c r="E100" s="4"/>
      <c r="F100" s="4"/>
      <c r="G100" s="4"/>
      <c r="H100" s="5"/>
    </row>
    <row r="101" spans="1:8" ht="15.75">
      <c r="A101" s="4"/>
      <c r="B101" s="4"/>
      <c r="C101" s="4"/>
      <c r="D101" s="4"/>
      <c r="E101" s="5" t="s">
        <v>72</v>
      </c>
      <c r="F101" s="5" t="s">
        <v>73</v>
      </c>
      <c r="G101" s="5" t="s">
        <v>76</v>
      </c>
      <c r="H101" s="5" t="s">
        <v>1</v>
      </c>
    </row>
    <row r="102" spans="1:8" ht="15.75">
      <c r="A102" s="4"/>
      <c r="B102" s="4"/>
      <c r="C102" s="4"/>
      <c r="D102" s="4"/>
      <c r="E102" s="4">
        <f>(G102+F102)</f>
        <v>3000000</v>
      </c>
      <c r="F102" s="4">
        <f>(B6*4/100)</f>
        <v>1000000</v>
      </c>
      <c r="G102" s="4">
        <v>2000000</v>
      </c>
      <c r="H102" s="5" t="s">
        <v>74</v>
      </c>
    </row>
    <row r="103" spans="1:8" ht="15.75">
      <c r="A103" s="4"/>
      <c r="B103" s="4"/>
      <c r="C103" s="4"/>
      <c r="D103" s="4"/>
      <c r="E103" s="4">
        <f>(G103+F103)</f>
        <v>1250000</v>
      </c>
      <c r="F103" s="4">
        <f>(B6*1%)</f>
        <v>250000</v>
      </c>
      <c r="G103" s="4">
        <v>1000000</v>
      </c>
      <c r="H103" s="5" t="s">
        <v>75</v>
      </c>
    </row>
    <row r="104" spans="1:8" ht="16.5">
      <c r="A104" s="4"/>
      <c r="B104" s="4"/>
      <c r="C104" s="4"/>
      <c r="D104" s="4"/>
      <c r="E104" s="6">
        <f>SUM(E102:E103)</f>
        <v>4250000</v>
      </c>
      <c r="F104" s="4"/>
      <c r="G104" s="4"/>
      <c r="H104" s="4"/>
    </row>
    <row r="105" spans="1:8" ht="15.75" thickBot="1">
      <c r="A105" s="4"/>
      <c r="B105" s="4"/>
      <c r="C105" s="4"/>
      <c r="D105" s="4"/>
      <c r="E105" s="4"/>
      <c r="F105" s="4"/>
      <c r="G105" s="4"/>
      <c r="H105" s="4"/>
    </row>
    <row r="106" spans="1:7" ht="21.75" thickBot="1" thickTop="1">
      <c r="A106" s="4"/>
      <c r="B106" s="4"/>
      <c r="C106" s="4"/>
      <c r="D106" s="4"/>
      <c r="E106" s="4"/>
      <c r="F106" s="4"/>
      <c r="G106" s="24" t="s">
        <v>77</v>
      </c>
    </row>
    <row r="107" spans="1:8" ht="15.75" thickTop="1">
      <c r="A107" s="4"/>
      <c r="B107" s="4"/>
      <c r="C107" s="4"/>
      <c r="D107" s="4"/>
      <c r="E107" s="4"/>
      <c r="F107" s="4"/>
      <c r="G107" s="4"/>
      <c r="H107" s="4"/>
    </row>
    <row r="108" spans="1:8" ht="15.75">
      <c r="A108" s="4"/>
      <c r="B108" s="4"/>
      <c r="C108" s="4"/>
      <c r="D108" s="4"/>
      <c r="E108" s="4">
        <f>$B$6</f>
        <v>25000000</v>
      </c>
      <c r="G108" s="4"/>
      <c r="H108" s="5" t="s">
        <v>8</v>
      </c>
    </row>
    <row r="109" spans="1:8" ht="16.5" thickBot="1">
      <c r="A109" s="4"/>
      <c r="B109" s="4"/>
      <c r="C109" s="4"/>
      <c r="D109" s="4"/>
      <c r="E109" s="4">
        <f>$C$97</f>
        <v>13150000</v>
      </c>
      <c r="G109" s="4"/>
      <c r="H109" s="5" t="s">
        <v>78</v>
      </c>
    </row>
    <row r="110" spans="1:8" ht="17.25" thickTop="1">
      <c r="A110" s="4"/>
      <c r="B110" s="4"/>
      <c r="C110" s="4"/>
      <c r="D110" s="4"/>
      <c r="E110" s="18">
        <f>(E108-E109)</f>
        <v>11850000</v>
      </c>
      <c r="G110" s="4"/>
      <c r="H110" s="5" t="s">
        <v>79</v>
      </c>
    </row>
    <row r="111" spans="1:8" ht="15.75">
      <c r="A111" s="4"/>
      <c r="B111" s="4"/>
      <c r="C111" s="4"/>
      <c r="D111" s="4"/>
      <c r="E111" s="4"/>
      <c r="F111" s="4"/>
      <c r="G111" s="4"/>
      <c r="H111" s="5" t="s">
        <v>80</v>
      </c>
    </row>
    <row r="112" spans="1:7" ht="15.75">
      <c r="A112" s="4"/>
      <c r="B112" s="4"/>
      <c r="C112" s="4"/>
      <c r="D112" s="4"/>
      <c r="E112" s="4"/>
      <c r="F112" s="4">
        <f>$E$102</f>
        <v>3000000</v>
      </c>
      <c r="G112" s="8" t="s">
        <v>74</v>
      </c>
    </row>
    <row r="113" spans="1:7" ht="15.75">
      <c r="A113" s="4"/>
      <c r="B113" s="4"/>
      <c r="C113" s="4"/>
      <c r="D113" s="4"/>
      <c r="E113" s="4"/>
      <c r="F113" s="4">
        <f>$E$103</f>
        <v>1250000</v>
      </c>
      <c r="G113" s="8" t="s">
        <v>75</v>
      </c>
    </row>
    <row r="114" spans="1:8" ht="15.75" thickBot="1">
      <c r="A114" s="4"/>
      <c r="B114" s="4"/>
      <c r="C114" s="4"/>
      <c r="D114" s="4"/>
      <c r="E114" s="12">
        <f>$E$104</f>
        <v>4250000</v>
      </c>
      <c r="F114" s="4"/>
      <c r="G114" s="4"/>
      <c r="H114" s="4"/>
    </row>
    <row r="115" spans="1:8" ht="16.5" thickTop="1">
      <c r="A115" s="4"/>
      <c r="B115" s="4"/>
      <c r="C115" s="4"/>
      <c r="D115" s="4"/>
      <c r="E115" s="4">
        <f>MINA(E110-E114)</f>
        <v>7600000</v>
      </c>
      <c r="F115" s="4"/>
      <c r="G115" s="4"/>
      <c r="H115" s="5" t="s">
        <v>81</v>
      </c>
    </row>
    <row r="116" spans="1:8" ht="16.5" thickBot="1">
      <c r="A116" s="4"/>
      <c r="B116" s="4"/>
      <c r="C116" s="4"/>
      <c r="D116" s="4"/>
      <c r="E116" s="13">
        <f>(E115*25%)</f>
        <v>1900000</v>
      </c>
      <c r="F116" s="4"/>
      <c r="G116" s="4"/>
      <c r="H116" s="5" t="s">
        <v>82</v>
      </c>
    </row>
    <row r="117" spans="1:8" ht="21" thickBot="1" thickTop="1">
      <c r="A117" s="4"/>
      <c r="B117" s="4"/>
      <c r="C117" s="4"/>
      <c r="D117" s="4"/>
      <c r="E117" s="19">
        <f>(E115-E116)</f>
        <v>5700000</v>
      </c>
      <c r="F117" s="4"/>
      <c r="G117" s="4"/>
      <c r="H117" s="16" t="s">
        <v>83</v>
      </c>
    </row>
    <row r="118" spans="1:8" ht="15.75" thickTop="1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</sheetData>
  <printOptions gridLines="1" headings="1"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5" r:id="rId1"/>
  <headerFooter alignWithMargins="0">
    <oddHeader>&amp;C&amp;"Arial,Bold"&amp;13&amp;Uبودجه عملياتي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D3:I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Lib2</dc:creator>
  <cp:keywords/>
  <dc:description/>
  <cp:lastModifiedBy>mansur</cp:lastModifiedBy>
  <cp:lastPrinted>2005-11-09T12:17:07Z</cp:lastPrinted>
  <dcterms:created xsi:type="dcterms:W3CDTF">2005-11-08T15:37:35Z</dcterms:created>
  <dcterms:modified xsi:type="dcterms:W3CDTF">2005-11-10T20:35:31Z</dcterms:modified>
  <cp:category/>
  <cp:version/>
  <cp:contentType/>
  <cp:contentStatus/>
</cp:coreProperties>
</file>